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rylocktechnologies-my.sharepoint.com/personal/lucie_kotatkova_drylocktechnologies_com/Documents/Plocha/"/>
    </mc:Choice>
  </mc:AlternateContent>
  <xr:revisionPtr revIDLastSave="2" documentId="8_{26B1CD14-B482-4B54-AF58-5F7A7B699A12}" xr6:coauthVersionLast="47" xr6:coauthVersionMax="47" xr10:uidLastSave="{E8989CA4-C737-4F35-BDCE-E7BB2C8ED808}"/>
  <bookViews>
    <workbookView xWindow="28680" yWindow="-120" windowWidth="29040" windowHeight="15720" xr2:uid="{7BC3A1B4-C68B-4911-BE4E-0C3192EF8E6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19" i="1"/>
  <c r="B18" i="1"/>
  <c r="B17" i="1"/>
  <c r="I4" i="1"/>
  <c r="H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H10" i="1"/>
  <c r="I10" i="1"/>
  <c r="J10" i="1"/>
  <c r="H11" i="1"/>
  <c r="I11" i="1"/>
  <c r="J11" i="1"/>
  <c r="H12" i="1"/>
  <c r="I12" i="1"/>
  <c r="J12" i="1"/>
  <c r="H13" i="1"/>
  <c r="I13" i="1"/>
  <c r="J13" i="1"/>
  <c r="H3" i="1"/>
  <c r="I3" i="1"/>
  <c r="J3" i="1"/>
  <c r="H2" i="1"/>
  <c r="I2" i="1"/>
  <c r="J2" i="1"/>
  <c r="G3" i="1"/>
  <c r="G4" i="1"/>
  <c r="G5" i="1"/>
  <c r="G6" i="1"/>
  <c r="G7" i="1"/>
  <c r="G8" i="1"/>
  <c r="G9" i="1"/>
  <c r="G10" i="1"/>
  <c r="G11" i="1"/>
  <c r="G12" i="1"/>
  <c r="G13" i="1"/>
  <c r="G2" i="1"/>
  <c r="F4" i="1"/>
  <c r="F5" i="1"/>
  <c r="F6" i="1"/>
  <c r="F7" i="1"/>
  <c r="F8" i="1"/>
  <c r="F9" i="1"/>
  <c r="F10" i="1"/>
  <c r="F11" i="1"/>
  <c r="F12" i="1"/>
  <c r="F13" i="1"/>
  <c r="F3" i="1"/>
  <c r="F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tc={CC950058-BE1D-4018-93DC-304548998F66}</author>
    <author>tc={8E45C8AB-3630-4AAC-9379-ABDF95FB9795}</author>
    <author>tc={D6052146-85B8-4422-B426-33AD17931925}</author>
    <author>tc={1A77EB37-2520-4B17-A9C6-2D51744ED5E9}</author>
    <author>tc={869DF3F1-7675-49ED-910C-223BC4B902F6}</author>
  </authors>
  <commentList>
    <comment ref="B1" authorId="0" shapeId="0" xr:uid="{CC950058-BE1D-4018-93DC-304548998F66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Hodnoty (materiál-ostatní) vytvořeny na základ fce randbetween + mround</t>
      </text>
    </comment>
    <comment ref="F1" authorId="1" shapeId="0" xr:uid="{8E45C8AB-3630-4AAC-9379-ABDF95FB9795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Použita fce SUMA
</t>
      </text>
    </comment>
    <comment ref="G1" authorId="2" shapeId="0" xr:uid="{D6052146-85B8-4422-B426-33AD1793192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Výpočet % + formátování</t>
      </text>
    </comment>
    <comment ref="A16" authorId="3" shapeId="0" xr:uid="{1A77EB37-2520-4B17-A9C6-2D51744ED5E9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Rozvíjecí seznam</t>
      </text>
    </comment>
    <comment ref="B16" authorId="4" shapeId="0" xr:uid="{869DF3F1-7675-49ED-910C-223BC4B902F6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Fce SVYHLEDAT</t>
      </text>
    </comment>
  </commentList>
</comments>
</file>

<file path=xl/sharedStrings.xml><?xml version="1.0" encoding="utf-8"?>
<sst xmlns="http://schemas.openxmlformats.org/spreadsheetml/2006/main" count="28" uniqueCount="23">
  <si>
    <t>Měsíc</t>
  </si>
  <si>
    <t>Materiál</t>
  </si>
  <si>
    <t>Práce</t>
  </si>
  <si>
    <t>Služby</t>
  </si>
  <si>
    <t>Ostatní</t>
  </si>
  <si>
    <t>CELKEM</t>
  </si>
  <si>
    <t>% Ostatní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</si>
  <si>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</si>
  <si>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</si>
  <si>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</si>
  <si>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</si>
  <si>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</si>
  <si>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</si>
  <si>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</si>
  <si>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</si>
  <si>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</si>
  <si>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</si>
  <si>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</si>
  <si>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</si>
  <si>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% 
Práce</t>
  </si>
  <si>
    <t>% 
Služby</t>
  </si>
  <si>
    <t>%
Materiál</t>
  </si>
  <si>
    <t>Graf lze změnit dle rozvíjecího seznamu na daný měsíc s jeho hodnotami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</si>
</sst>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9"/>
      <color indexed="81"/>
      <name val="Tahoma"/>
      <charset val="1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vertical="center" wrapText="1"/>
    </xf>
    <xf numFmtId="44" fontId="0" fillId="0" borderId="1" xfId="1" applyFont="1" applyBorder="1" applyAlignment="1">
      <alignment vertical="center" wrapText="1"/>
    </xf>
    <xf numFmtId="9" fontId="0" fillId="0" borderId="1" xfId="2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4" fontId="0" fillId="0" borderId="3" xfId="1" applyFont="1" applyBorder="1" applyAlignment="1">
      <alignment vertical="center" wrapText="1"/>
    </xf>
    <xf numFmtId="9" fontId="0" fillId="0" borderId="3" xfId="2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9" fontId="0" fillId="0" borderId="6" xfId="2" applyFont="1" applyBorder="1"/>
    <xf numFmtId="0" fontId="5" fillId="0" borderId="7" xfId="0" applyFont="1" applyBorder="1"/>
    <xf numFmtId="0" fontId="0" fillId="0" borderId="8" xfId="0" applyBorder="1"/>
    <xf numFmtId="0" fontId="0" fillId="0" borderId="4" xfId="0" applyBorder="1"/>
    <xf numFmtId="0" fontId="6" fillId="0" borderId="0" xfId="0" applyFont="1"/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666666666666664E-2"/>
          <c:y val="0.17639953542392564"/>
          <c:w val="0.74771719160104988"/>
          <c:h val="0.75391405342624851"/>
        </c:manualLayout>
      </c:layout>
      <c:pie3DChart>
        <c:varyColors val="1"/>
        <c:ser>
          <c:idx val="0"/>
          <c:order val="0"/>
          <c:tx>
            <c:strRef>
              <c:f>List1!$A$16</c:f>
              <c:strCache>
                <c:ptCount val="1"/>
                <c:pt idx="0">
                  <c:v>Květen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D55-44E2-BB44-7118FF81D5B0}"/>
              </c:ext>
            </c:extLst>
          </c:dPt>
          <c:dPt>
            <c:idx val="1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CD55-44E2-BB44-7118FF81D5B0}"/>
              </c:ext>
            </c:extLst>
          </c:dPt>
          <c:dPt>
            <c:idx val="2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D55-44E2-BB44-7118FF81D5B0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  <a:alpha val="90000"/>
                </a:schemeClr>
              </a:solidFill>
              <a:ln w="19050">
                <a:solidFill>
                  <a:schemeClr val="accent1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CD55-44E2-BB44-7118FF81D5B0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D55-44E2-BB44-7118FF81D5B0}"/>
                </c:ext>
              </c:extLst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CD55-44E2-BB44-7118FF81D5B0}"/>
                </c:ext>
              </c:extLst>
            </c:dLbl>
            <c:dLbl>
              <c:idx val="2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D55-44E2-BB44-7118FF81D5B0}"/>
                </c:ext>
              </c:extLst>
            </c:dLbl>
            <c:dLbl>
              <c:idx val="3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CD55-44E2-BB44-7118FF81D5B0}"/>
                </c:ext>
              </c:extLst>
            </c:dLbl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List1!$A$17:$B$20</c:f>
              <c:multiLvlStrCache>
                <c:ptCount val="4"/>
                <c:lvl>
                  <c:pt idx="0">
                    <c:v>36%</c:v>
                  </c:pt>
                  <c:pt idx="1">
                    <c:v>11%</c:v>
                  </c:pt>
                  <c:pt idx="2">
                    <c:v>37%</c:v>
                  </c:pt>
                  <c:pt idx="3">
                    <c:v>15%</c:v>
                  </c:pt>
                </c:lvl>
                <c:lvl>
                  <c:pt idx="0">
                    <c:v>Materiál</c:v>
                  </c:pt>
                  <c:pt idx="1">
                    <c:v>Práce</c:v>
                  </c:pt>
                  <c:pt idx="2">
                    <c:v>Služby</c:v>
                  </c:pt>
                  <c:pt idx="3">
                    <c:v>Ostatní</c:v>
                  </c:pt>
                </c:lvl>
              </c:multiLvlStrCache>
            </c:multiLvlStrRef>
          </c:cat>
          <c:val>
            <c:numRef>
              <c:f>List1!$B$17:$B$20</c:f>
              <c:numCache>
                <c:formatCode>0%</c:formatCode>
                <c:ptCount val="4"/>
                <c:pt idx="0">
                  <c:v>0.35877862595419846</c:v>
                </c:pt>
                <c:pt idx="1">
                  <c:v>0.11450381679389313</c:v>
                </c:pt>
                <c:pt idx="2">
                  <c:v>0.37404580152671757</c:v>
                </c:pt>
                <c:pt idx="3">
                  <c:v>0.15267175572519084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55-44E2-BB44-7118FF81D5B0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</xdr:colOff>
      <xdr:row>15</xdr:row>
      <xdr:rowOff>20637</xdr:rowOff>
    </xdr:from>
    <xdr:to>
      <xdr:col>8</xdr:col>
      <xdr:colOff>454025</xdr:colOff>
      <xdr:row>30</xdr:row>
      <xdr:rowOff>30162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DA749267-581A-7785-E67D-46A35AD4D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ucie Koťátková" id="{36CB27C3-D9FE-4EB3-80D7-1903FFDF366D}" userId="S::lucie.kotatkova@drylocktechnologies.com::3fb96e82-7428-4808-8408-23c67ba537c6" providerId="AD"/>
</personList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" dT="2025-08-01T07:11:24.56" personId="{36CB27C3-D9FE-4EB3-80D7-1903FFDF366D}" id="{CC950058-BE1D-4018-93DC-304548998F66}">
    <text>Hodnoty (materiál-ostatní) vytvořeny na základ fce randbetween + mround</text>
  </threadedComment>
  <threadedComment ref="F1" dT="2025-08-01T07:12:22.90" personId="{36CB27C3-D9FE-4EB3-80D7-1903FFDF366D}" id="{8E45C8AB-3630-4AAC-9379-ABDF95FB9795}">
    <text xml:space="preserve">Použita fce SUMA
</text>
  </threadedComment>
  <threadedComment ref="G1" dT="2025-08-01T07:12:37.76" personId="{36CB27C3-D9FE-4EB3-80D7-1903FFDF366D}" id="{D6052146-85B8-4422-B426-33AD17931925}">
    <text>Výpočet % + formátování</text>
  </threadedComment>
  <threadedComment ref="A16" dT="2025-08-01T07:23:27.03" personId="{36CB27C3-D9FE-4EB3-80D7-1903FFDF366D}" id="{1A77EB37-2520-4B17-A9C6-2D51744ED5E9}">
    <text>Rozvíjecí seznam</text>
  </threadedComment>
  <threadedComment ref="B16" dT="2025-08-01T07:23:41.16" personId="{36CB27C3-D9FE-4EB3-80D7-1903FFDF366D}" id="{869DF3F1-7675-49ED-910C-223BC4B902F6}">
    <text>Fce SVYHLEDAT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CE885-A1A3-4393-9FF6-680EAB2C7707}">
  <dimension ref="A1:J32"/>
  <sheetViews>
    <sheetView tabSelected="1" workbookViewId="0">
      <selection activeCell="J34" sqref="J34"/>
    </sheetView>
  </sheetViews>
  <sheetFormatPr defaultRowHeight="14.5" x14ac:dyDescent="0.35"/>
  <cols>
    <col min="1" max="1" width="10.54296875" customWidth="1"/>
    <col min="2" max="5" width="11.81640625" bestFit="1" customWidth="1"/>
    <col min="6" max="6" width="12.90625" bestFit="1" customWidth="1"/>
    <col min="7" max="8" width="11.36328125" bestFit="1" customWidth="1"/>
  </cols>
  <sheetData>
    <row r="1" spans="1:10" ht="29.5" thickBot="1" x14ac:dyDescent="0.4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21</v>
      </c>
      <c r="H1" s="7" t="s">
        <v>19</v>
      </c>
      <c r="I1" s="7" t="s">
        <v>20</v>
      </c>
      <c r="J1" s="7" t="s">
        <v>6</v>
      </c>
    </row>
    <row r="2" spans="1:10" x14ac:dyDescent="0.35">
      <c r="A2" s="4" t="s">
        <v>7</v>
      </c>
      <c r="B2" s="5">
        <v>13000</v>
      </c>
      <c r="C2" s="5">
        <v>24000</v>
      </c>
      <c r="D2" s="5">
        <v>26000</v>
      </c>
      <c r="E2" s="5">
        <v>29000</v>
      </c>
      <c r="F2" s="5">
        <f>SUM(B2:E2)</f>
        <v>92000</v>
      </c>
      <c r="G2" s="6">
        <f>B2/$F2</f>
        <v>0.14130434782608695</v>
      </c>
      <c r="H2" s="6">
        <f>C2/$F2</f>
        <v>0.2608695652173913</v>
      </c>
      <c r="I2" s="6">
        <f>D2/$F2</f>
        <v>0.28260869565217389</v>
      </c>
      <c r="J2" s="6">
        <f t="shared" ref="H2:J2" si="0">E2/$F2</f>
        <v>0.31521739130434784</v>
      </c>
    </row>
    <row r="3" spans="1:10" x14ac:dyDescent="0.35">
      <c r="A3" s="1" t="s">
        <v>8</v>
      </c>
      <c r="B3" s="2">
        <v>44000</v>
      </c>
      <c r="C3" s="2">
        <v>11000</v>
      </c>
      <c r="D3" s="2">
        <v>41000</v>
      </c>
      <c r="E3" s="2">
        <v>14000</v>
      </c>
      <c r="F3" s="2">
        <f>SUM(B3:E3)</f>
        <v>110000</v>
      </c>
      <c r="G3" s="3">
        <f t="shared" ref="G3:G13" si="1">B3/$F3</f>
        <v>0.4</v>
      </c>
      <c r="H3" s="3">
        <f>C3/$F3</f>
        <v>0.1</v>
      </c>
      <c r="I3" s="3">
        <f>D3/$F3</f>
        <v>0.37272727272727274</v>
      </c>
      <c r="J3" s="3">
        <f t="shared" ref="J3" si="2">E3/$F3</f>
        <v>0.12727272727272726</v>
      </c>
    </row>
    <row r="4" spans="1:10" x14ac:dyDescent="0.35">
      <c r="A4" s="1" t="s">
        <v>9</v>
      </c>
      <c r="B4" s="2">
        <v>38000</v>
      </c>
      <c r="C4" s="2">
        <v>35000</v>
      </c>
      <c r="D4" s="2">
        <v>43000</v>
      </c>
      <c r="E4" s="2">
        <v>30000</v>
      </c>
      <c r="F4" s="2">
        <f t="shared" ref="F4:F13" si="3">SUM(B4:E4)</f>
        <v>146000</v>
      </c>
      <c r="G4" s="3">
        <f t="shared" si="1"/>
        <v>0.26027397260273971</v>
      </c>
      <c r="H4" s="3">
        <f t="shared" ref="H4:H13" si="4">C4/$F4</f>
        <v>0.23972602739726026</v>
      </c>
      <c r="I4" s="3">
        <f>D4/$F4</f>
        <v>0.29452054794520549</v>
      </c>
      <c r="J4" s="3">
        <f t="shared" ref="J4:J13" si="5">E4/$F4</f>
        <v>0.20547945205479451</v>
      </c>
    </row>
    <row r="5" spans="1:10" x14ac:dyDescent="0.35">
      <c r="A5" s="1" t="s">
        <v>10</v>
      </c>
      <c r="B5" s="2">
        <v>42000</v>
      </c>
      <c r="C5" s="2">
        <v>36000</v>
      </c>
      <c r="D5" s="2">
        <v>20000</v>
      </c>
      <c r="E5" s="2">
        <v>45000</v>
      </c>
      <c r="F5" s="2">
        <f t="shared" si="3"/>
        <v>143000</v>
      </c>
      <c r="G5" s="3">
        <f t="shared" si="1"/>
        <v>0.2937062937062937</v>
      </c>
      <c r="H5" s="3">
        <f t="shared" si="4"/>
        <v>0.25174825174825177</v>
      </c>
      <c r="I5" s="3">
        <f t="shared" ref="I4:I13" si="6">D5/$F5</f>
        <v>0.13986013986013987</v>
      </c>
      <c r="J5" s="3">
        <f t="shared" si="5"/>
        <v>0.31468531468531469</v>
      </c>
    </row>
    <row r="6" spans="1:10" x14ac:dyDescent="0.35">
      <c r="A6" s="1" t="s">
        <v>11</v>
      </c>
      <c r="B6" s="2">
        <v>47000</v>
      </c>
      <c r="C6" s="2">
        <v>15000</v>
      </c>
      <c r="D6" s="2">
        <v>49000</v>
      </c>
      <c r="E6" s="2">
        <v>20000</v>
      </c>
      <c r="F6" s="2">
        <f t="shared" si="3"/>
        <v>131000</v>
      </c>
      <c r="G6" s="3">
        <f t="shared" si="1"/>
        <v>0.35877862595419846</v>
      </c>
      <c r="H6" s="3">
        <f t="shared" si="4"/>
        <v>0.11450381679389313</v>
      </c>
      <c r="I6" s="3">
        <f t="shared" si="6"/>
        <v>0.37404580152671757</v>
      </c>
      <c r="J6" s="3">
        <f t="shared" si="5"/>
        <v>0.15267175572519084</v>
      </c>
    </row>
    <row r="7" spans="1:10" x14ac:dyDescent="0.35">
      <c r="A7" s="1" t="s">
        <v>12</v>
      </c>
      <c r="B7" s="2">
        <v>46000</v>
      </c>
      <c r="C7" s="2">
        <v>18000</v>
      </c>
      <c r="D7" s="2">
        <v>19000</v>
      </c>
      <c r="E7" s="2">
        <v>39000</v>
      </c>
      <c r="F7" s="2">
        <f t="shared" si="3"/>
        <v>122000</v>
      </c>
      <c r="G7" s="3">
        <f t="shared" si="1"/>
        <v>0.37704918032786883</v>
      </c>
      <c r="H7" s="3">
        <f t="shared" si="4"/>
        <v>0.14754098360655737</v>
      </c>
      <c r="I7" s="3">
        <f t="shared" si="6"/>
        <v>0.15573770491803279</v>
      </c>
      <c r="J7" s="3">
        <f t="shared" si="5"/>
        <v>0.31967213114754101</v>
      </c>
    </row>
    <row r="8" spans="1:10" x14ac:dyDescent="0.35">
      <c r="A8" s="1" t="s">
        <v>13</v>
      </c>
      <c r="B8" s="2">
        <v>35000</v>
      </c>
      <c r="C8" s="2">
        <v>49000</v>
      </c>
      <c r="D8" s="2">
        <v>47000</v>
      </c>
      <c r="E8" s="2">
        <v>23000</v>
      </c>
      <c r="F8" s="2">
        <f t="shared" si="3"/>
        <v>154000</v>
      </c>
      <c r="G8" s="3">
        <f t="shared" si="1"/>
        <v>0.22727272727272727</v>
      </c>
      <c r="H8" s="3">
        <f t="shared" si="4"/>
        <v>0.31818181818181818</v>
      </c>
      <c r="I8" s="3">
        <f t="shared" si="6"/>
        <v>0.30519480519480519</v>
      </c>
      <c r="J8" s="3">
        <f t="shared" si="5"/>
        <v>0.14935064935064934</v>
      </c>
    </row>
    <row r="9" spans="1:10" x14ac:dyDescent="0.35">
      <c r="A9" s="1" t="s">
        <v>14</v>
      </c>
      <c r="B9" s="2">
        <v>37000</v>
      </c>
      <c r="C9" s="2">
        <v>11000</v>
      </c>
      <c r="D9" s="2">
        <v>49000</v>
      </c>
      <c r="E9" s="2">
        <v>49000</v>
      </c>
      <c r="F9" s="2">
        <f t="shared" si="3"/>
        <v>146000</v>
      </c>
      <c r="G9" s="3">
        <f t="shared" si="1"/>
        <v>0.25342465753424659</v>
      </c>
      <c r="H9" s="3">
        <f t="shared" si="4"/>
        <v>7.5342465753424653E-2</v>
      </c>
      <c r="I9" s="3">
        <f t="shared" si="6"/>
        <v>0.33561643835616439</v>
      </c>
      <c r="J9" s="3">
        <f t="shared" si="5"/>
        <v>0.33561643835616439</v>
      </c>
    </row>
    <row r="10" spans="1:10" x14ac:dyDescent="0.35">
      <c r="A10" s="1" t="s">
        <v>15</v>
      </c>
      <c r="B10" s="2">
        <v>15000</v>
      </c>
      <c r="C10" s="2">
        <v>36000</v>
      </c>
      <c r="D10" s="2">
        <v>24000</v>
      </c>
      <c r="E10" s="2">
        <v>47000</v>
      </c>
      <c r="F10" s="2">
        <f t="shared" si="3"/>
        <v>122000</v>
      </c>
      <c r="G10" s="3">
        <f t="shared" si="1"/>
        <v>0.12295081967213115</v>
      </c>
      <c r="H10" s="3">
        <f t="shared" si="4"/>
        <v>0.29508196721311475</v>
      </c>
      <c r="I10" s="3">
        <f t="shared" si="6"/>
        <v>0.19672131147540983</v>
      </c>
      <c r="J10" s="3">
        <f t="shared" si="5"/>
        <v>0.38524590163934425</v>
      </c>
    </row>
    <row r="11" spans="1:10" x14ac:dyDescent="0.35">
      <c r="A11" s="1" t="s">
        <v>16</v>
      </c>
      <c r="B11" s="2">
        <v>48000</v>
      </c>
      <c r="C11" s="2">
        <v>37000</v>
      </c>
      <c r="D11" s="2">
        <v>40000</v>
      </c>
      <c r="E11" s="2">
        <v>43000</v>
      </c>
      <c r="F11" s="2">
        <f t="shared" si="3"/>
        <v>168000</v>
      </c>
      <c r="G11" s="3">
        <f t="shared" si="1"/>
        <v>0.2857142857142857</v>
      </c>
      <c r="H11" s="3">
        <f t="shared" si="4"/>
        <v>0.22023809523809523</v>
      </c>
      <c r="I11" s="3">
        <f t="shared" si="6"/>
        <v>0.23809523809523808</v>
      </c>
      <c r="J11" s="3">
        <f t="shared" si="5"/>
        <v>0.25595238095238093</v>
      </c>
    </row>
    <row r="12" spans="1:10" x14ac:dyDescent="0.35">
      <c r="A12" s="1" t="s">
        <v>17</v>
      </c>
      <c r="B12" s="2">
        <v>10000</v>
      </c>
      <c r="C12" s="2">
        <v>25000</v>
      </c>
      <c r="D12" s="2">
        <v>35000</v>
      </c>
      <c r="E12" s="2">
        <v>29000</v>
      </c>
      <c r="F12" s="2">
        <f t="shared" si="3"/>
        <v>99000</v>
      </c>
      <c r="G12" s="3">
        <f t="shared" si="1"/>
        <v>0.10101010101010101</v>
      </c>
      <c r="H12" s="3">
        <f t="shared" si="4"/>
        <v>0.25252525252525254</v>
      </c>
      <c r="I12" s="3">
        <f t="shared" si="6"/>
        <v>0.35353535353535354</v>
      </c>
      <c r="J12" s="3">
        <f t="shared" si="5"/>
        <v>0.29292929292929293</v>
      </c>
    </row>
    <row r="13" spans="1:10" x14ac:dyDescent="0.35">
      <c r="A13" s="1" t="s">
        <v>18</v>
      </c>
      <c r="B13" s="2">
        <v>42000</v>
      </c>
      <c r="C13" s="2">
        <v>21000</v>
      </c>
      <c r="D13" s="2">
        <v>25000</v>
      </c>
      <c r="E13" s="2">
        <v>29000</v>
      </c>
      <c r="F13" s="2">
        <f t="shared" si="3"/>
        <v>117000</v>
      </c>
      <c r="G13" s="3">
        <f t="shared" si="1"/>
        <v>0.35897435897435898</v>
      </c>
      <c r="H13" s="3">
        <f t="shared" si="4"/>
        <v>0.17948717948717949</v>
      </c>
      <c r="I13" s="3">
        <f t="shared" si="6"/>
        <v>0.21367521367521367</v>
      </c>
      <c r="J13" s="3">
        <f t="shared" si="5"/>
        <v>0.24786324786324787</v>
      </c>
    </row>
    <row r="16" spans="1:10" ht="15" thickBot="1" x14ac:dyDescent="0.4">
      <c r="A16" s="10" t="s">
        <v>11</v>
      </c>
      <c r="B16" s="8"/>
    </row>
    <row r="17" spans="1:4" x14ac:dyDescent="0.35">
      <c r="A17" s="11" t="s">
        <v>1</v>
      </c>
      <c r="B17" s="9">
        <f>IFERROR(VLOOKUP($A$16,$A$2:$J$13,7,0),0)</f>
        <v>0.35877862595419846</v>
      </c>
    </row>
    <row r="18" spans="1:4" x14ac:dyDescent="0.35">
      <c r="A18" s="12" t="s">
        <v>2</v>
      </c>
      <c r="B18" s="9">
        <f>IFERROR(VLOOKUP($A$16,$A$2:$J$13,8,0),0)</f>
        <v>0.11450381679389313</v>
      </c>
    </row>
    <row r="19" spans="1:4" x14ac:dyDescent="0.35">
      <c r="A19" s="12" t="s">
        <v>3</v>
      </c>
      <c r="B19" s="9">
        <f>IFERROR(VLOOKUP($A$16,$A$2:$J$13,9,0),0)</f>
        <v>0.37404580152671757</v>
      </c>
    </row>
    <row r="20" spans="1:4" x14ac:dyDescent="0.35">
      <c r="A20" s="12" t="s">
        <v>4</v>
      </c>
      <c r="B20" s="9">
        <f>IFERROR(VLOOKUP($A$16,$A$2:$J$13,10,0),0)</f>
        <v>0.15267175572519084</v>
      </c>
    </row>
    <row r="32" spans="1:4" x14ac:dyDescent="0.35">
      <c r="D32" s="13" t="s">
        <v>22</v>
      </c>
    </row>
  </sheetData>
  <phoneticPr fontId="3" type="noConversion"/>
  <dataValidations count="1">
    <dataValidation type="list" allowBlank="1" showInputMessage="1" showErrorMessage="1" sqref="A16" xr:uid="{BA1FC4F9-EF62-4D1C-BA9D-0872B978DC35}">
      <formula1>$A$2:$A$13</formula1>
    </dataValidation>
  </dataValidations>
  <pageMargins left="0.7" right="0.7" top="0.78740157499999996" bottom="0.78740157499999996" header="0.3" footer="0.3"/>
  <customProperties>
    <customPr name="_pios_id" r:id="rId1"/>
    <customPr name="EpmWorksheetKeyString_GUID" r:id="rId2"/>
  </customPropertie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Koťátková</dc:creator>
  <cp:lastModifiedBy>Lucie Koťátková</cp:lastModifiedBy>
  <dcterms:created xsi:type="dcterms:W3CDTF">2025-08-01T07:05:54Z</dcterms:created>
  <dcterms:modified xsi:type="dcterms:W3CDTF">2025-08-01T07:42:34Z</dcterms:modified>
</cp:coreProperties>
</file>